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วิเคราะห์ฯ\2.แผนดำเนินงาน\63\"/>
    </mc:Choice>
  </mc:AlternateContent>
  <bookViews>
    <workbookView xWindow="0" yWindow="0" windowWidth="23040" windowHeight="8592"/>
  </bookViews>
  <sheets>
    <sheet name="Sheet1" sheetId="1" r:id="rId1"/>
  </sheets>
  <definedNames>
    <definedName name="_xlnm.Print_Area" localSheetId="0">Sheet1!$A$1:$Q$97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92" i="1" l="1"/>
  <c r="E78" i="1" l="1"/>
  <c r="I89" i="1" l="1"/>
  <c r="N17" i="1" l="1"/>
  <c r="M17" i="1"/>
  <c r="L17" i="1"/>
  <c r="N15" i="1"/>
  <c r="L15" i="1"/>
  <c r="K20" i="1"/>
  <c r="J20" i="1"/>
  <c r="I20" i="1"/>
  <c r="K18" i="1"/>
  <c r="I18" i="1"/>
  <c r="D85" i="1"/>
  <c r="B85" i="1"/>
  <c r="D58" i="1" l="1"/>
  <c r="D43" i="1"/>
  <c r="B43" i="1"/>
  <c r="D20" i="1"/>
  <c r="D14" i="1"/>
  <c r="D86" i="1" l="1"/>
  <c r="E14" i="1" s="1"/>
  <c r="B58" i="1"/>
  <c r="B86" i="1" s="1"/>
  <c r="C78" i="1" s="1"/>
  <c r="E58" i="1" l="1"/>
  <c r="E43" i="1"/>
  <c r="C32" i="1"/>
  <c r="C84" i="1"/>
  <c r="C79" i="1"/>
  <c r="C77" i="1"/>
  <c r="C85" i="1"/>
  <c r="C42" i="1"/>
  <c r="C83" i="1"/>
  <c r="C14" i="1"/>
  <c r="C82" i="1"/>
  <c r="C81" i="1"/>
  <c r="C86" i="1"/>
  <c r="C40" i="1"/>
  <c r="C38" i="1"/>
  <c r="C20" i="1"/>
  <c r="C12" i="1"/>
  <c r="C37" i="1"/>
  <c r="C18" i="1"/>
  <c r="C11" i="1"/>
  <c r="C80" i="1"/>
  <c r="C56" i="1"/>
  <c r="C33" i="1"/>
  <c r="C35" i="1"/>
  <c r="C55" i="1"/>
  <c r="C54" i="1"/>
  <c r="C34" i="1"/>
  <c r="C43" i="1"/>
  <c r="C58" i="1"/>
  <c r="J89" i="1"/>
  <c r="E32" i="1"/>
  <c r="E12" i="1"/>
  <c r="E83" i="1"/>
  <c r="E42" i="1"/>
  <c r="E11" i="1"/>
  <c r="E82" i="1"/>
  <c r="E56" i="1"/>
  <c r="E81" i="1"/>
  <c r="E40" i="1"/>
  <c r="E18" i="1"/>
  <c r="E55" i="1"/>
  <c r="E86" i="1"/>
  <c r="E33" i="1"/>
  <c r="E38" i="1"/>
  <c r="E80" i="1"/>
  <c r="E54" i="1"/>
  <c r="E77" i="1"/>
  <c r="E85" i="1"/>
  <c r="E84" i="1"/>
  <c r="E37" i="1"/>
  <c r="E79" i="1"/>
  <c r="E35" i="1"/>
  <c r="E34" i="1"/>
  <c r="E20" i="1"/>
</calcChain>
</file>

<file path=xl/sharedStrings.xml><?xml version="1.0" encoding="utf-8"?>
<sst xmlns="http://schemas.openxmlformats.org/spreadsheetml/2006/main" count="146" uniqueCount="57">
  <si>
    <t>บัญชีสรุปจำนวนโครงการพัฒนาท้องถิ่น  กิจกรรมและงบประมาณ</t>
  </si>
  <si>
    <t>องค์การบริหารส่วนตำบลบึงทวาย</t>
  </si>
  <si>
    <t>แบบ ผด.๑</t>
  </si>
  <si>
    <t>จำนวน</t>
  </si>
  <si>
    <t>คิดเป็นร้อยละ</t>
  </si>
  <si>
    <t>หน่วยงาน</t>
  </si>
  <si>
    <t>ยุทธศาสตร์/แผนงาน</t>
  </si>
  <si>
    <t>โครงการ</t>
  </si>
  <si>
    <t>ของโครงการ</t>
  </si>
  <si>
    <t>งบประมาณ</t>
  </si>
  <si>
    <t>ของงบประมาณ</t>
  </si>
  <si>
    <t>รับผิดชอบหลัก</t>
  </si>
  <si>
    <t>ที่ดำเนินการ</t>
  </si>
  <si>
    <t>ทั้งหมด</t>
  </si>
  <si>
    <t>ยุทธศาสตร์จังหวัดที่ ๑  การพัฒนาการเกษตรและอุสาหกรรมการเกษตรตามหลักปรัชญาเศรษฐกิจพอเพียง</t>
  </si>
  <si>
    <t>ยุทธศาสตร์การพัฒนาขององค์กรปกครองส่วนท้องถิ่นในจังหวัดสกลนคร ที่ ๑ การพัฒนาการเกษตรและอุตสาหกรรมการเกษตรตามหลักปรัชญาเศรษฐกิจพอเพียง</t>
  </si>
  <si>
    <t>ยุทธศาสตร์ ที่ ๑ การประกอบอาชีพ ตามแนวหลักปรัชญาเศรษฐกิจพอเพียง</t>
  </si>
  <si>
    <t xml:space="preserve">  แผนงานสร้างความเข้มแข็งของชุมชน</t>
  </si>
  <si>
    <t>กองสวัสดิการสังคม</t>
  </si>
  <si>
    <t xml:space="preserve">  แผนงานการเกษตร</t>
  </si>
  <si>
    <t>กองส่งเสริมการเกษตร</t>
  </si>
  <si>
    <t>รวม</t>
  </si>
  <si>
    <t>ยุทธศาสตร์จังหวัดที่ ๒  การพัฒนาการค้า การลงทุน และการท่องเที่ยว</t>
  </si>
  <si>
    <t>ยุทธศาสตร์การพัฒนาขององค์กรปกครองส่วนท้องถิ่นในจังหวัดสกลนคร ที่ ๒ การพัฒนาการค้า การลงทุน และการท่องเที่ยว</t>
  </si>
  <si>
    <t>ยุทธศาสตร์ ที่ ๒ การเตรียมความพร้อมของตำบลเข้าสู่ประชาคมอาเซียน</t>
  </si>
  <si>
    <t>แผนงานบริหารงานทั่วไป</t>
  </si>
  <si>
    <t>สป.</t>
  </si>
  <si>
    <t>ยุทธศาสตร์จังหวัดที่ ๓  การพัฒนาทรัพยากรมนุษย์เพื่อสร้างศักยภาพในการแข่งขัน</t>
  </si>
  <si>
    <t>ยุทธศาสตร์การพัฒนาขององค์กรปกครองส่วนท้องถิ่นในจังหวัดสกลนคร ที่ ๓ การพัฒนาทรัพยากรมนุษย์เพื่อสร้างศักยภาพการแข่งขัน</t>
  </si>
  <si>
    <t>ยุทธศาสตร์ ที่ ๓ การพัฒนาสังคม สุขภาพอนามัย และการศึกษา ศาสนา วัฒนธรรม ประเพณี การกีฬา</t>
  </si>
  <si>
    <t xml:space="preserve">  แผนงานบริหารงานทั่วไป</t>
  </si>
  <si>
    <t>๕๐,๐๐๐</t>
  </si>
  <si>
    <t xml:space="preserve">  แผนงานการรักษาความสงบภายใน</t>
  </si>
  <si>
    <t xml:space="preserve">  แผนงานการศึกษา</t>
  </si>
  <si>
    <t>กองการศึกษา</t>
  </si>
  <si>
    <t xml:space="preserve">  แผนงานสังคมสงเคราะห์</t>
  </si>
  <si>
    <t xml:space="preserve">  แผนงานการศาสนาวัฒนธรรมและนันทาการ</t>
  </si>
  <si>
    <t xml:space="preserve">  แผนงานอุตสาหกรรมและการโยธา</t>
  </si>
  <si>
    <t>-</t>
  </si>
  <si>
    <t xml:space="preserve">  แผนงานงบกลาง</t>
  </si>
  <si>
    <t>ยุทธศาสตร์จังหวัดที่ ๔  การพัฒนาทรัพยากรธรรมชาติและสิ่งแวดล้อมอย่างสมดุลยั่งยืน</t>
  </si>
  <si>
    <t>ยุทธศาสตร์การพัฒนาขององค์กรปกครองส่วนท้องถิ่นในจังหวัดสกลนคร ที่ ๔ การพัฒนาทรัพยากรธรรมชาติและสิ่งแวดล้อมอย่างสมดุลยั่งยืน</t>
  </si>
  <si>
    <t>ยุทธศาสตร์ ที่ ๔ การบริหารจัดการน้ำ/โครงสร้างพื้นฐาน ทรัพยากรธรรมชาติและสิ่งแวดล้อม</t>
  </si>
  <si>
    <t xml:space="preserve">  แผนงานเคหะและชุมชน</t>
  </si>
  <si>
    <t>กองช่าง</t>
  </si>
  <si>
    <t>ยุทธศาสตร์จังหวัดที่ ๕  การบริหารกิจการบ้านเมืองที่ดีตามหลักธรรมาภิบาล</t>
  </si>
  <si>
    <t>ยุทธศาสตร์การพัฒนาขององค์กรปกครองส่วนท้องถิ่นในจังหวัดสกลนคร ที่ ๕ การบริหารกิจการบ้านเมืองที่ดีตามหลักธรรมาภิบาลและความมั่นคง</t>
  </si>
  <si>
    <t>ยุทธศาสตร์ ที่ ๕ การพัฒนาองค์กรและการบริหารจัดการบ้านเมืองที่ดี</t>
  </si>
  <si>
    <t xml:space="preserve">  แผนงานเคหะชุมชน</t>
  </si>
  <si>
    <t>รวมทั้งสิ้น</t>
  </si>
  <si>
    <t>รวมงบประมาณทั้ง ๕ ยุทธศาสตร์ + งบประมาณในการจัดซื้อครุภัณฑ์</t>
  </si>
  <si>
    <t xml:space="preserve">    แบบ ผด 01</t>
  </si>
  <si>
    <t>แผนการดำเนินงาน ประจำปีงบประมาณ พ.ศ. 2563</t>
  </si>
  <si>
    <t>แผนงานสาธารณสุข</t>
  </si>
  <si>
    <t xml:space="preserve">  แผนงานสาธารณสุข</t>
  </si>
  <si>
    <t xml:space="preserve"> แผนงานการรักษาความงบภายใน</t>
  </si>
  <si>
    <t>16,109,680+452,800 = 16,562,480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</si>
</sst>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t0.000"/>
    <numFmt numFmtId="188" formatCode="_(* #,##0_);_(* \(#,##0\);_(* &quot;-&quot;??_);_(@_)"/>
    <numFmt numFmtId="189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sz val="14"/>
      <name val="TH SarabunIT๙"/>
      <family val="2"/>
    </font>
    <font>
      <b/>
      <sz val="18"/>
      <name val="TH SarabunIT๙"/>
      <family val="2"/>
    </font>
    <font>
      <b/>
      <sz val="14"/>
      <name val="TH SarabunIT๙"/>
      <family val="2"/>
    </font>
    <font>
      <b/>
      <sz val="17"/>
      <name val="TH SarabunIT๙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5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2" xfId="0" applyFont="1" applyBorder="1"/>
    <xf numFmtId="59" fontId="7" fillId="0" borderId="12" xfId="0" applyNumberFormat="1" applyFont="1" applyBorder="1" applyAlignment="1">
      <alignment horizontal="center"/>
    </xf>
    <xf numFmtId="61" fontId="7" fillId="0" borderId="12" xfId="0" applyNumberFormat="1" applyFont="1" applyBorder="1" applyAlignment="1">
      <alignment horizontal="right"/>
    </xf>
    <xf numFmtId="60" fontId="7" fillId="0" borderId="12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7" fillId="0" borderId="3" xfId="0" applyFont="1" applyBorder="1"/>
    <xf numFmtId="59" fontId="7" fillId="0" borderId="4" xfId="0" applyNumberFormat="1" applyFont="1" applyBorder="1" applyAlignment="1">
      <alignment horizontal="center"/>
    </xf>
    <xf numFmtId="60" fontId="7" fillId="0" borderId="3" xfId="0" applyNumberFormat="1" applyFont="1" applyBorder="1" applyAlignment="1">
      <alignment horizontal="center"/>
    </xf>
    <xf numFmtId="61" fontId="7" fillId="0" borderId="4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7" fillId="0" borderId="8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187" fontId="7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59" fontId="7" fillId="0" borderId="1" xfId="0" applyNumberFormat="1" applyFont="1" applyBorder="1" applyAlignment="1">
      <alignment horizontal="center"/>
    </xf>
    <xf numFmtId="60" fontId="7" fillId="0" borderId="8" xfId="0" applyNumberFormat="1" applyFont="1" applyBorder="1" applyAlignment="1">
      <alignment horizontal="center"/>
    </xf>
    <xf numFmtId="59" fontId="2" fillId="0" borderId="0" xfId="0" applyNumberFormat="1" applyFont="1" applyAlignment="1">
      <alignment textRotation="180"/>
    </xf>
    <xf numFmtId="59" fontId="2" fillId="0" borderId="0" xfId="0" applyNumberFormat="1" applyFont="1" applyAlignment="1">
      <alignment horizontal="right" textRotation="180"/>
    </xf>
    <xf numFmtId="188" fontId="3" fillId="0" borderId="0" xfId="1" applyNumberFormat="1" applyFont="1"/>
    <xf numFmtId="0" fontId="7" fillId="0" borderId="12" xfId="0" applyFont="1" applyBorder="1" applyAlignment="1">
      <alignment horizontal="center"/>
    </xf>
    <xf numFmtId="59" fontId="7" fillId="0" borderId="1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59" fontId="7" fillId="0" borderId="0" xfId="0" applyNumberFormat="1" applyFont="1" applyAlignment="1">
      <alignment horizontal="center"/>
    </xf>
    <xf numFmtId="60" fontId="7" fillId="0" borderId="0" xfId="0" applyNumberFormat="1" applyFont="1" applyAlignment="1">
      <alignment horizontal="center"/>
    </xf>
    <xf numFmtId="61" fontId="7" fillId="0" borderId="0" xfId="0" applyNumberFormat="1" applyFont="1" applyAlignment="1">
      <alignment horizontal="right"/>
    </xf>
    <xf numFmtId="0" fontId="7" fillId="0" borderId="0" xfId="0" applyFont="1"/>
    <xf numFmtId="59" fontId="3" fillId="0" borderId="0" xfId="0" applyNumberFormat="1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2" xfId="0" applyFont="1" applyBorder="1"/>
    <xf numFmtId="59" fontId="10" fillId="0" borderId="12" xfId="0" applyNumberFormat="1" applyFont="1" applyBorder="1" applyAlignment="1">
      <alignment horizontal="center"/>
    </xf>
    <xf numFmtId="60" fontId="10" fillId="0" borderId="8" xfId="0" applyNumberFormat="1" applyFont="1" applyBorder="1" applyAlignment="1">
      <alignment horizontal="center"/>
    </xf>
    <xf numFmtId="61" fontId="10" fillId="0" borderId="12" xfId="0" applyNumberFormat="1" applyFont="1" applyBorder="1" applyAlignment="1">
      <alignment horizontal="right"/>
    </xf>
    <xf numFmtId="0" fontId="10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59" fontId="2" fillId="0" borderId="12" xfId="0" applyNumberFormat="1" applyFont="1" applyBorder="1" applyAlignment="1">
      <alignment horizontal="center"/>
    </xf>
    <xf numFmtId="60" fontId="2" fillId="0" borderId="8" xfId="0" applyNumberFormat="1" applyFont="1" applyBorder="1" applyAlignment="1">
      <alignment horizontal="center"/>
    </xf>
    <xf numFmtId="61" fontId="9" fillId="0" borderId="12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61" fontId="7" fillId="0" borderId="14" xfId="0" applyNumberFormat="1" applyFont="1" applyBorder="1" applyAlignment="1">
      <alignment horizontal="right"/>
    </xf>
    <xf numFmtId="59" fontId="7" fillId="0" borderId="3" xfId="0" applyNumberFormat="1" applyFont="1" applyBorder="1" applyAlignment="1">
      <alignment horizontal="center"/>
    </xf>
    <xf numFmtId="189" fontId="3" fillId="0" borderId="3" xfId="1" quotePrefix="1" applyNumberFormat="1" applyFont="1" applyBorder="1" applyAlignment="1">
      <alignment horizontal="right"/>
    </xf>
    <xf numFmtId="59" fontId="7" fillId="0" borderId="8" xfId="0" applyNumberFormat="1" applyFont="1" applyBorder="1" applyAlignment="1">
      <alignment horizontal="center"/>
    </xf>
    <xf numFmtId="189" fontId="3" fillId="0" borderId="8" xfId="1" quotePrefix="1" applyNumberFormat="1" applyFont="1" applyBorder="1" applyAlignment="1">
      <alignment horizontal="right"/>
    </xf>
    <xf numFmtId="0" fontId="8" fillId="0" borderId="8" xfId="0" applyFont="1" applyBorder="1" applyAlignment="1">
      <alignment horizontal="center"/>
    </xf>
    <xf numFmtId="59" fontId="7" fillId="0" borderId="0" xfId="0" applyNumberFormat="1" applyFont="1" applyBorder="1" applyAlignment="1">
      <alignment horizontal="center"/>
    </xf>
    <xf numFmtId="189" fontId="3" fillId="0" borderId="0" xfId="1" quotePrefix="1" applyNumberFormat="1" applyFont="1" applyBorder="1" applyAlignment="1">
      <alignment horizontal="right"/>
    </xf>
    <xf numFmtId="0" fontId="7" fillId="0" borderId="2" xfId="0" applyFont="1" applyBorder="1"/>
    <xf numFmtId="189" fontId="3" fillId="0" borderId="4" xfId="1" quotePrefix="1" applyNumberFormat="1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0" fontId="7" fillId="0" borderId="7" xfId="0" applyFont="1" applyBorder="1"/>
    <xf numFmtId="189" fontId="3" fillId="0" borderId="1" xfId="1" quotePrefix="1" applyNumberFormat="1" applyFont="1" applyBorder="1" applyAlignment="1">
      <alignment horizontal="right"/>
    </xf>
    <xf numFmtId="0" fontId="8" fillId="0" borderId="11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7" fillId="0" borderId="15" xfId="0" applyFont="1" applyBorder="1"/>
    <xf numFmtId="189" fontId="3" fillId="0" borderId="13" xfId="1" quotePrefix="1" applyNumberFormat="1" applyFont="1" applyBorder="1" applyAlignment="1">
      <alignment horizontal="right"/>
    </xf>
    <xf numFmtId="189" fontId="3" fillId="0" borderId="13" xfId="1" applyNumberFormat="1" applyFont="1" applyBorder="1" applyAlignment="1">
      <alignment horizontal="right"/>
    </xf>
    <xf numFmtId="0" fontId="7" fillId="0" borderId="13" xfId="0" applyFont="1" applyBorder="1" applyAlignment="1">
      <alignment horizontal="center"/>
    </xf>
    <xf numFmtId="0" fontId="7" fillId="0" borderId="6" xfId="0" applyFont="1" applyBorder="1"/>
    <xf numFmtId="0" fontId="8" fillId="0" borderId="10" xfId="0" applyFont="1" applyBorder="1" applyAlignment="1">
      <alignment horizontal="center"/>
    </xf>
    <xf numFmtId="60" fontId="7" fillId="0" borderId="6" xfId="0" applyNumberFormat="1" applyFont="1" applyBorder="1" applyAlignment="1">
      <alignment horizontal="center"/>
    </xf>
    <xf numFmtId="60" fontId="7" fillId="0" borderId="4" xfId="0" applyNumberFormat="1" applyFont="1" applyBorder="1" applyAlignment="1">
      <alignment horizontal="center"/>
    </xf>
    <xf numFmtId="60" fontId="7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Fill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7" fillId="0" borderId="12" xfId="0" applyFont="1" applyFill="1" applyBorder="1"/>
    <xf numFmtId="59" fontId="7" fillId="0" borderId="12" xfId="0" applyNumberFormat="1" applyFont="1" applyFill="1" applyBorder="1" applyAlignment="1">
      <alignment horizontal="center"/>
    </xf>
    <xf numFmtId="62" fontId="7" fillId="0" borderId="12" xfId="0" applyNumberFormat="1" applyFont="1" applyFill="1" applyBorder="1" applyAlignment="1">
      <alignment horizontal="center"/>
    </xf>
    <xf numFmtId="61" fontId="7" fillId="0" borderId="12" xfId="0" applyNumberFormat="1" applyFont="1" applyFill="1" applyBorder="1" applyAlignment="1">
      <alignment horizontal="right"/>
    </xf>
    <xf numFmtId="60" fontId="7" fillId="0" borderId="12" xfId="0" applyNumberFormat="1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/>
    </xf>
    <xf numFmtId="61" fontId="7" fillId="0" borderId="14" xfId="0" applyNumberFormat="1" applyFont="1" applyFill="1" applyBorder="1" applyAlignment="1">
      <alignment horizontal="right"/>
    </xf>
    <xf numFmtId="188" fontId="3" fillId="0" borderId="16" xfId="1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view="pageBreakPreview" topLeftCell="A25" zoomScale="98" zoomScaleNormal="100" zoomScaleSheetLayoutView="98" workbookViewId="0">
      <selection activeCell="G89" sqref="G89"/>
    </sheetView>
  </sheetViews>
  <sheetFormatPr defaultColWidth="9" defaultRowHeight="18" x14ac:dyDescent="0.35"/>
  <cols>
    <col min="1" max="1" width="64" style="1" customWidth="1"/>
    <col min="2" max="2" width="12.59765625" style="1" customWidth="1"/>
    <col min="3" max="3" width="12.19921875" style="1" customWidth="1"/>
    <col min="4" max="4" width="15.5" style="1" customWidth="1"/>
    <col min="5" max="5" width="12.19921875" style="1" customWidth="1"/>
    <col min="6" max="6" width="15" style="1" customWidth="1"/>
    <col min="7" max="8" width="3.19921875" style="1" customWidth="1"/>
    <col min="9" max="9" width="12" style="1" customWidth="1"/>
    <col min="10" max="10" width="12.796875" style="1" customWidth="1"/>
    <col min="11" max="11" width="12.09765625" style="1" customWidth="1"/>
    <col min="12" max="18" width="3.19921875" style="1" customWidth="1"/>
    <col min="19" max="16384" width="9" style="1"/>
  </cols>
  <sheetData>
    <row r="1" spans="1:15" s="111" customFormat="1" ht="21" x14ac:dyDescent="0.4">
      <c r="F1" s="112" t="s">
        <v>51</v>
      </c>
    </row>
    <row r="2" spans="1:15" s="111" customFormat="1" ht="22.8" x14ac:dyDescent="0.4">
      <c r="A2" s="113" t="s">
        <v>0</v>
      </c>
      <c r="B2" s="113"/>
      <c r="C2" s="113"/>
      <c r="D2" s="113"/>
      <c r="E2" s="113"/>
      <c r="F2" s="113"/>
    </row>
    <row r="3" spans="1:15" s="111" customFormat="1" ht="22.8" x14ac:dyDescent="0.4">
      <c r="A3" s="113" t="s">
        <v>52</v>
      </c>
      <c r="B3" s="113"/>
      <c r="C3" s="113"/>
      <c r="D3" s="113"/>
      <c r="E3" s="113"/>
      <c r="F3" s="113"/>
    </row>
    <row r="4" spans="1:15" s="111" customFormat="1" ht="22.8" x14ac:dyDescent="0.4">
      <c r="A4" s="114" t="s">
        <v>1</v>
      </c>
      <c r="B4" s="114"/>
      <c r="C4" s="114"/>
      <c r="D4" s="114"/>
      <c r="E4" s="114"/>
      <c r="F4" s="114"/>
      <c r="O4" s="115" t="s">
        <v>2</v>
      </c>
    </row>
    <row r="5" spans="1:15" s="111" customFormat="1" ht="21.6" x14ac:dyDescent="0.4">
      <c r="A5" s="116"/>
      <c r="B5" s="117" t="s">
        <v>3</v>
      </c>
      <c r="C5" s="118" t="s">
        <v>4</v>
      </c>
      <c r="D5" s="117" t="s">
        <v>3</v>
      </c>
      <c r="E5" s="118" t="s">
        <v>4</v>
      </c>
      <c r="F5" s="117" t="s">
        <v>5</v>
      </c>
    </row>
    <row r="6" spans="1:15" s="111" customFormat="1" ht="21.6" x14ac:dyDescent="0.4">
      <c r="A6" s="119" t="s">
        <v>6</v>
      </c>
      <c r="B6" s="120" t="s">
        <v>7</v>
      </c>
      <c r="C6" s="121" t="s">
        <v>8</v>
      </c>
      <c r="D6" s="120" t="s">
        <v>9</v>
      </c>
      <c r="E6" s="121" t="s">
        <v>10</v>
      </c>
      <c r="F6" s="120" t="s">
        <v>11</v>
      </c>
    </row>
    <row r="7" spans="1:15" s="111" customFormat="1" ht="21.6" x14ac:dyDescent="0.4">
      <c r="A7" s="122"/>
      <c r="B7" s="123" t="s">
        <v>12</v>
      </c>
      <c r="C7" s="124" t="s">
        <v>13</v>
      </c>
      <c r="D7" s="123"/>
      <c r="E7" s="124" t="s">
        <v>13</v>
      </c>
      <c r="F7" s="123"/>
    </row>
    <row r="8" spans="1:15" s="111" customFormat="1" ht="21" x14ac:dyDescent="0.4">
      <c r="A8" s="125" t="s">
        <v>14</v>
      </c>
      <c r="B8" s="126"/>
      <c r="C8" s="126"/>
      <c r="D8" s="126"/>
      <c r="E8" s="126"/>
      <c r="F8" s="127"/>
    </row>
    <row r="9" spans="1:15" s="111" customFormat="1" ht="21" x14ac:dyDescent="0.4">
      <c r="A9" s="128" t="s">
        <v>15</v>
      </c>
      <c r="B9" s="129"/>
      <c r="C9" s="129"/>
      <c r="D9" s="129"/>
      <c r="E9" s="129"/>
      <c r="F9" s="130"/>
    </row>
    <row r="10" spans="1:15" s="111" customFormat="1" ht="21" x14ac:dyDescent="0.4">
      <c r="A10" s="131" t="s">
        <v>16</v>
      </c>
      <c r="B10" s="132"/>
      <c r="C10" s="132"/>
      <c r="D10" s="132"/>
      <c r="E10" s="132"/>
      <c r="F10" s="133"/>
    </row>
    <row r="11" spans="1:15" s="111" customFormat="1" ht="21" x14ac:dyDescent="0.4">
      <c r="A11" s="134" t="s">
        <v>17</v>
      </c>
      <c r="B11" s="135">
        <v>1</v>
      </c>
      <c r="C11" s="136">
        <f>B11*100/B86</f>
        <v>0.93457943925233644</v>
      </c>
      <c r="D11" s="137">
        <v>20000</v>
      </c>
      <c r="E11" s="138">
        <f>D11*100/D86</f>
        <v>0.12414895888683078</v>
      </c>
      <c r="F11" s="139" t="s">
        <v>18</v>
      </c>
    </row>
    <row r="12" spans="1:15" s="111" customFormat="1" ht="21" x14ac:dyDescent="0.4">
      <c r="A12" s="134" t="s">
        <v>19</v>
      </c>
      <c r="B12" s="135">
        <v>1</v>
      </c>
      <c r="C12" s="138">
        <f>B12*100/B86</f>
        <v>0.93457943925233644</v>
      </c>
      <c r="D12" s="137">
        <v>30000</v>
      </c>
      <c r="E12" s="138">
        <f>D12*100/D86</f>
        <v>0.18622343833024615</v>
      </c>
      <c r="F12" s="139" t="s">
        <v>20</v>
      </c>
    </row>
    <row r="13" spans="1:15" s="111" customFormat="1" ht="21" x14ac:dyDescent="0.4">
      <c r="A13" s="134"/>
      <c r="B13" s="134"/>
      <c r="C13" s="138"/>
      <c r="D13" s="140"/>
      <c r="E13" s="138"/>
      <c r="F13" s="134"/>
    </row>
    <row r="14" spans="1:15" s="111" customFormat="1" ht="21.6" thickBot="1" x14ac:dyDescent="0.45">
      <c r="A14" s="141" t="s">
        <v>21</v>
      </c>
      <c r="B14" s="135">
        <v>2</v>
      </c>
      <c r="C14" s="138">
        <f>B14*100/B86</f>
        <v>1.8691588785046729</v>
      </c>
      <c r="D14" s="142">
        <f>SUM(D11:D13)</f>
        <v>50000</v>
      </c>
      <c r="E14" s="138">
        <f>D14*100/D86</f>
        <v>0.31037239721707693</v>
      </c>
      <c r="F14" s="134"/>
      <c r="H14" s="111">
        <v>2</v>
      </c>
    </row>
    <row r="15" spans="1:15" ht="21.6" thickTop="1" x14ac:dyDescent="0.4">
      <c r="A15" s="89" t="s">
        <v>22</v>
      </c>
      <c r="B15" s="90"/>
      <c r="C15" s="90"/>
      <c r="D15" s="91"/>
      <c r="E15" s="90"/>
      <c r="F15" s="92"/>
      <c r="K15" s="19">
        <v>1</v>
      </c>
      <c r="L15" s="20">
        <f>1*100/102</f>
        <v>0.98039215686274506</v>
      </c>
      <c r="M15" s="21">
        <v>20000</v>
      </c>
      <c r="N15" s="20">
        <f>20000*100/16069680</f>
        <v>0.12445798547326394</v>
      </c>
    </row>
    <row r="16" spans="1:15" ht="21" x14ac:dyDescent="0.4">
      <c r="A16" s="93" t="s">
        <v>23</v>
      </c>
      <c r="B16" s="94"/>
      <c r="C16" s="94"/>
      <c r="D16" s="94"/>
      <c r="E16" s="94"/>
      <c r="F16" s="95"/>
      <c r="K16" s="24"/>
      <c r="L16" s="23"/>
      <c r="M16" s="25"/>
      <c r="N16" s="26"/>
    </row>
    <row r="17" spans="1:14" ht="21.6" thickBot="1" x14ac:dyDescent="0.45">
      <c r="A17" s="96" t="s">
        <v>24</v>
      </c>
      <c r="B17" s="97"/>
      <c r="C17" s="94"/>
      <c r="D17" s="97"/>
      <c r="E17" s="97"/>
      <c r="F17" s="98"/>
      <c r="K17" s="28">
        <v>1</v>
      </c>
      <c r="L17" s="29">
        <f>1*100/102</f>
        <v>0.98039215686274506</v>
      </c>
      <c r="M17" s="64">
        <f>SUM(M15:M16)</f>
        <v>20000</v>
      </c>
      <c r="N17" s="29">
        <f>20000*100/16069680</f>
        <v>0.12445798547326394</v>
      </c>
    </row>
    <row r="18" spans="1:14" ht="21.6" thickTop="1" x14ac:dyDescent="0.4">
      <c r="A18" s="18" t="s">
        <v>25</v>
      </c>
      <c r="B18" s="19">
        <v>1</v>
      </c>
      <c r="C18" s="20">
        <f>B18*100/B86</f>
        <v>0.93457943925233644</v>
      </c>
      <c r="D18" s="21">
        <v>20000</v>
      </c>
      <c r="E18" s="20">
        <f>D18*100/D86</f>
        <v>0.12414895888683078</v>
      </c>
      <c r="F18" s="22" t="s">
        <v>26</v>
      </c>
      <c r="H18" s="19">
        <v>1</v>
      </c>
      <c r="I18" s="20">
        <f>1*100/102</f>
        <v>0.98039215686274506</v>
      </c>
      <c r="J18" s="21">
        <v>20000</v>
      </c>
      <c r="K18" s="20">
        <f>20000*100/16069680</f>
        <v>0.12445798547326394</v>
      </c>
    </row>
    <row r="19" spans="1:14" ht="22.8" customHeight="1" x14ac:dyDescent="0.4">
      <c r="A19" s="23"/>
      <c r="B19" s="24"/>
      <c r="C19" s="23"/>
      <c r="D19" s="25"/>
      <c r="E19" s="26"/>
      <c r="F19" s="23"/>
      <c r="H19" s="24"/>
      <c r="I19" s="23"/>
      <c r="J19" s="25"/>
      <c r="K19" s="26"/>
    </row>
    <row r="20" spans="1:14" ht="21.6" thickBot="1" x14ac:dyDescent="0.45">
      <c r="A20" s="27" t="s">
        <v>21</v>
      </c>
      <c r="B20" s="28">
        <v>1</v>
      </c>
      <c r="C20" s="29">
        <f>B20*100/B86</f>
        <v>0.93457943925233644</v>
      </c>
      <c r="D20" s="64">
        <f>SUM(D18:D19)</f>
        <v>20000</v>
      </c>
      <c r="E20" s="29">
        <f>D20*100/D86</f>
        <v>0.12414895888683078</v>
      </c>
      <c r="F20" s="23"/>
      <c r="H20" s="28">
        <v>1</v>
      </c>
      <c r="I20" s="29">
        <f>1*100/102</f>
        <v>0.98039215686274506</v>
      </c>
      <c r="J20" s="64">
        <f>SUM(J18:J19)</f>
        <v>20000</v>
      </c>
      <c r="K20" s="29">
        <f>20000*100/16069680</f>
        <v>0.12445798547326394</v>
      </c>
    </row>
    <row r="21" spans="1:14" ht="18.600000000000001" thickTop="1" x14ac:dyDescent="0.35"/>
    <row r="22" spans="1:14" x14ac:dyDescent="0.35">
      <c r="F22" s="30"/>
      <c r="G22" s="31"/>
    </row>
    <row r="23" spans="1:14" ht="22.8" x14ac:dyDescent="0.4">
      <c r="A23" s="99" t="s">
        <v>0</v>
      </c>
      <c r="B23" s="99"/>
      <c r="C23" s="99"/>
      <c r="D23" s="99"/>
      <c r="E23" s="99"/>
      <c r="F23" s="99"/>
    </row>
    <row r="24" spans="1:14" ht="22.8" x14ac:dyDescent="0.4">
      <c r="A24" s="99" t="s">
        <v>52</v>
      </c>
      <c r="B24" s="99"/>
      <c r="C24" s="99"/>
      <c r="D24" s="99"/>
      <c r="E24" s="99"/>
      <c r="F24" s="99"/>
    </row>
    <row r="25" spans="1:14" ht="22.8" x14ac:dyDescent="0.4">
      <c r="A25" s="88" t="s">
        <v>1</v>
      </c>
      <c r="B25" s="88"/>
      <c r="C25" s="88"/>
      <c r="D25" s="88"/>
      <c r="E25" s="88"/>
      <c r="F25" s="88"/>
    </row>
    <row r="26" spans="1:14" ht="21.6" x14ac:dyDescent="0.4">
      <c r="A26" s="2"/>
      <c r="B26" s="3" t="s">
        <v>3</v>
      </c>
      <c r="C26" s="4" t="s">
        <v>4</v>
      </c>
      <c r="D26" s="3" t="s">
        <v>3</v>
      </c>
      <c r="E26" s="4" t="s">
        <v>4</v>
      </c>
      <c r="F26" s="3" t="s">
        <v>5</v>
      </c>
    </row>
    <row r="27" spans="1:14" ht="21.6" x14ac:dyDescent="0.4">
      <c r="A27" s="5" t="s">
        <v>6</v>
      </c>
      <c r="B27" s="6" t="s">
        <v>7</v>
      </c>
      <c r="C27" s="7" t="s">
        <v>8</v>
      </c>
      <c r="D27" s="6" t="s">
        <v>9</v>
      </c>
      <c r="E27" s="7" t="s">
        <v>10</v>
      </c>
      <c r="F27" s="6" t="s">
        <v>11</v>
      </c>
    </row>
    <row r="28" spans="1:14" ht="21.6" x14ac:dyDescent="0.4">
      <c r="A28" s="8"/>
      <c r="B28" s="9" t="s">
        <v>12</v>
      </c>
      <c r="C28" s="10" t="s">
        <v>13</v>
      </c>
      <c r="D28" s="9"/>
      <c r="E28" s="10" t="s">
        <v>13</v>
      </c>
      <c r="F28" s="9"/>
    </row>
    <row r="29" spans="1:14" ht="21" x14ac:dyDescent="0.4">
      <c r="A29" s="89" t="s">
        <v>27</v>
      </c>
      <c r="B29" s="90"/>
      <c r="C29" s="90"/>
      <c r="D29" s="90"/>
      <c r="E29" s="90"/>
      <c r="F29" s="92"/>
    </row>
    <row r="30" spans="1:14" ht="21" x14ac:dyDescent="0.4">
      <c r="A30" s="93" t="s">
        <v>28</v>
      </c>
      <c r="B30" s="94"/>
      <c r="C30" s="94"/>
      <c r="D30" s="94"/>
      <c r="E30" s="94"/>
      <c r="F30" s="95"/>
    </row>
    <row r="31" spans="1:14" ht="21" x14ac:dyDescent="0.4">
      <c r="A31" s="96" t="s">
        <v>29</v>
      </c>
      <c r="B31" s="97"/>
      <c r="C31" s="97"/>
      <c r="D31" s="97"/>
      <c r="E31" s="97"/>
      <c r="F31" s="98"/>
    </row>
    <row r="32" spans="1:14" ht="21" x14ac:dyDescent="0.4">
      <c r="A32" s="11" t="s">
        <v>30</v>
      </c>
      <c r="B32" s="34">
        <v>1</v>
      </c>
      <c r="C32" s="14">
        <f>B32*100/B86</f>
        <v>0.93457943925233644</v>
      </c>
      <c r="D32" s="80" t="s">
        <v>31</v>
      </c>
      <c r="E32" s="14">
        <f>D32*100/D86</f>
        <v>0.31037239721707693</v>
      </c>
      <c r="F32" s="78" t="s">
        <v>26</v>
      </c>
      <c r="I32" s="32"/>
    </row>
    <row r="33" spans="1:9" ht="21" x14ac:dyDescent="0.4">
      <c r="A33" s="11" t="s">
        <v>32</v>
      </c>
      <c r="B33" s="34">
        <v>5</v>
      </c>
      <c r="C33" s="29">
        <f>B33*100/B86</f>
        <v>4.6728971962616823</v>
      </c>
      <c r="D33" s="80">
        <v>439600</v>
      </c>
      <c r="E33" s="29">
        <f>D33*100/D86</f>
        <v>2.7287941163325407</v>
      </c>
      <c r="F33" s="78" t="s">
        <v>26</v>
      </c>
      <c r="I33" s="32"/>
    </row>
    <row r="34" spans="1:9" ht="21" x14ac:dyDescent="0.4">
      <c r="A34" s="18" t="s">
        <v>33</v>
      </c>
      <c r="B34" s="19">
        <v>14</v>
      </c>
      <c r="C34" s="85">
        <f>B34*100/B86</f>
        <v>13.084112149532711</v>
      </c>
      <c r="D34" s="73">
        <v>3602680</v>
      </c>
      <c r="E34" s="85">
        <f>D34*100/D86</f>
        <v>22.363448560120375</v>
      </c>
      <c r="F34" s="74" t="s">
        <v>34</v>
      </c>
      <c r="I34" s="32"/>
    </row>
    <row r="35" spans="1:9" ht="21" x14ac:dyDescent="0.4">
      <c r="A35" s="72" t="s">
        <v>54</v>
      </c>
      <c r="B35" s="65">
        <v>3</v>
      </c>
      <c r="C35" s="86">
        <f>B35*100/B86</f>
        <v>2.8037383177570092</v>
      </c>
      <c r="D35" s="66">
        <v>240000</v>
      </c>
      <c r="E35" s="86">
        <f>D35*100/D86</f>
        <v>1.4897875066419692</v>
      </c>
      <c r="F35" s="22" t="s">
        <v>20</v>
      </c>
      <c r="I35" s="32"/>
    </row>
    <row r="36" spans="1:9" ht="21" x14ac:dyDescent="0.4">
      <c r="A36" s="75"/>
      <c r="B36" s="67"/>
      <c r="C36" s="87"/>
      <c r="D36" s="68"/>
      <c r="E36" s="87"/>
      <c r="F36" s="69" t="s">
        <v>26</v>
      </c>
      <c r="I36" s="32"/>
    </row>
    <row r="37" spans="1:9" ht="21" x14ac:dyDescent="0.4">
      <c r="A37" s="83" t="s">
        <v>35</v>
      </c>
      <c r="B37" s="70">
        <v>1</v>
      </c>
      <c r="C37" s="85">
        <f>B37*100/B86</f>
        <v>0.93457943925233644</v>
      </c>
      <c r="D37" s="71">
        <v>50000</v>
      </c>
      <c r="E37" s="85">
        <f>D37*100/D86</f>
        <v>0.31037239721707693</v>
      </c>
      <c r="F37" s="84" t="s">
        <v>18</v>
      </c>
      <c r="I37" s="32"/>
    </row>
    <row r="38" spans="1:9" ht="21" x14ac:dyDescent="0.4">
      <c r="A38" s="18" t="s">
        <v>17</v>
      </c>
      <c r="B38" s="19">
        <v>2</v>
      </c>
      <c r="C38" s="20">
        <f>B38*100/B86</f>
        <v>1.8691588785046729</v>
      </c>
      <c r="D38" s="73">
        <v>25000</v>
      </c>
      <c r="E38" s="20">
        <f>D38*100/D86</f>
        <v>0.15518619860853847</v>
      </c>
      <c r="F38" s="74" t="s">
        <v>18</v>
      </c>
      <c r="I38" s="32"/>
    </row>
    <row r="39" spans="1:9" ht="21" x14ac:dyDescent="0.4">
      <c r="A39" s="23"/>
      <c r="B39" s="28"/>
      <c r="C39" s="29"/>
      <c r="D39" s="76"/>
      <c r="E39" s="29"/>
      <c r="F39" s="77" t="s">
        <v>20</v>
      </c>
      <c r="I39" s="32"/>
    </row>
    <row r="40" spans="1:9" ht="21" x14ac:dyDescent="0.4">
      <c r="A40" s="23" t="s">
        <v>36</v>
      </c>
      <c r="B40" s="28">
        <v>5</v>
      </c>
      <c r="C40" s="29">
        <f>B40*100/B86</f>
        <v>4.6728971962616823</v>
      </c>
      <c r="D40" s="76">
        <v>300000</v>
      </c>
      <c r="E40" s="29">
        <f>D40*100/D86</f>
        <v>1.8622343833024617</v>
      </c>
      <c r="F40" s="77" t="s">
        <v>34</v>
      </c>
      <c r="I40" s="32"/>
    </row>
    <row r="41" spans="1:9" ht="21" x14ac:dyDescent="0.4">
      <c r="A41" s="11" t="s">
        <v>37</v>
      </c>
      <c r="B41" s="82" t="s">
        <v>38</v>
      </c>
      <c r="C41" s="29" t="s">
        <v>38</v>
      </c>
      <c r="D41" s="81" t="s">
        <v>38</v>
      </c>
      <c r="E41" s="29" t="s">
        <v>38</v>
      </c>
      <c r="F41" s="78" t="s">
        <v>38</v>
      </c>
      <c r="I41" s="32"/>
    </row>
    <row r="42" spans="1:9" ht="21" x14ac:dyDescent="0.4">
      <c r="A42" s="11" t="s">
        <v>39</v>
      </c>
      <c r="B42" s="34">
        <v>3</v>
      </c>
      <c r="C42" s="29">
        <f>B42*100/B86</f>
        <v>2.8037383177570092</v>
      </c>
      <c r="D42" s="80">
        <v>7932000</v>
      </c>
      <c r="E42" s="29">
        <f>D42*100/D86</f>
        <v>49.237477094517082</v>
      </c>
      <c r="F42" s="78" t="s">
        <v>18</v>
      </c>
      <c r="I42" s="32"/>
    </row>
    <row r="43" spans="1:9" ht="21.6" thickBot="1" x14ac:dyDescent="0.45">
      <c r="A43" s="17" t="s">
        <v>21</v>
      </c>
      <c r="B43" s="34">
        <f>SUM(B32:B42)</f>
        <v>34</v>
      </c>
      <c r="C43" s="29">
        <f>B43*100/B86</f>
        <v>31.77570093457944</v>
      </c>
      <c r="D43" s="64">
        <f>SUM(D33:D42)</f>
        <v>12589280</v>
      </c>
      <c r="E43" s="29">
        <f>D43*100/D86</f>
        <v>78.147300256740053</v>
      </c>
      <c r="F43" s="79"/>
      <c r="I43" s="32"/>
    </row>
    <row r="44" spans="1:9" ht="22.8" thickTop="1" x14ac:dyDescent="0.4">
      <c r="A44" s="35"/>
      <c r="B44" s="36"/>
      <c r="C44" s="37"/>
      <c r="D44" s="38"/>
      <c r="E44" s="37"/>
      <c r="F44" s="39"/>
      <c r="G44" s="31">
        <v>33</v>
      </c>
    </row>
    <row r="45" spans="1:9" ht="22.8" x14ac:dyDescent="0.4">
      <c r="A45" s="99" t="s">
        <v>0</v>
      </c>
      <c r="B45" s="99"/>
      <c r="C45" s="99"/>
      <c r="D45" s="99"/>
      <c r="E45" s="99"/>
      <c r="F45" s="99"/>
    </row>
    <row r="46" spans="1:9" ht="22.8" x14ac:dyDescent="0.4">
      <c r="A46" s="99" t="s">
        <v>52</v>
      </c>
      <c r="B46" s="99"/>
      <c r="C46" s="99"/>
      <c r="D46" s="99"/>
      <c r="E46" s="99"/>
      <c r="F46" s="99"/>
    </row>
    <row r="47" spans="1:9" ht="22.8" x14ac:dyDescent="0.4">
      <c r="A47" s="88" t="s">
        <v>1</v>
      </c>
      <c r="B47" s="88"/>
      <c r="C47" s="88"/>
      <c r="D47" s="88"/>
      <c r="E47" s="88"/>
      <c r="F47" s="88"/>
    </row>
    <row r="48" spans="1:9" ht="21.6" x14ac:dyDescent="0.4">
      <c r="A48" s="2"/>
      <c r="B48" s="3" t="s">
        <v>3</v>
      </c>
      <c r="C48" s="4" t="s">
        <v>4</v>
      </c>
      <c r="D48" s="3" t="s">
        <v>3</v>
      </c>
      <c r="E48" s="4" t="s">
        <v>4</v>
      </c>
      <c r="F48" s="3" t="s">
        <v>5</v>
      </c>
    </row>
    <row r="49" spans="1:8" ht="21.6" x14ac:dyDescent="0.4">
      <c r="A49" s="5" t="s">
        <v>6</v>
      </c>
      <c r="B49" s="6" t="s">
        <v>7</v>
      </c>
      <c r="C49" s="7" t="s">
        <v>8</v>
      </c>
      <c r="D49" s="6" t="s">
        <v>9</v>
      </c>
      <c r="E49" s="7" t="s">
        <v>10</v>
      </c>
      <c r="F49" s="6" t="s">
        <v>11</v>
      </c>
    </row>
    <row r="50" spans="1:8" ht="21.6" x14ac:dyDescent="0.4">
      <c r="A50" s="8"/>
      <c r="B50" s="9" t="s">
        <v>12</v>
      </c>
      <c r="C50" s="10" t="s">
        <v>13</v>
      </c>
      <c r="D50" s="9"/>
      <c r="E50" s="10" t="s">
        <v>13</v>
      </c>
      <c r="F50" s="9"/>
    </row>
    <row r="51" spans="1:8" ht="21" x14ac:dyDescent="0.4">
      <c r="A51" s="89" t="s">
        <v>40</v>
      </c>
      <c r="B51" s="90"/>
      <c r="C51" s="90"/>
      <c r="D51" s="90"/>
      <c r="E51" s="90"/>
      <c r="F51" s="92"/>
    </row>
    <row r="52" spans="1:8" ht="21" x14ac:dyDescent="0.4">
      <c r="A52" s="93" t="s">
        <v>41</v>
      </c>
      <c r="B52" s="94"/>
      <c r="C52" s="94"/>
      <c r="D52" s="94"/>
      <c r="E52" s="94"/>
      <c r="F52" s="95"/>
    </row>
    <row r="53" spans="1:8" ht="21" x14ac:dyDescent="0.4">
      <c r="A53" s="96" t="s">
        <v>42</v>
      </c>
      <c r="B53" s="97"/>
      <c r="C53" s="97"/>
      <c r="D53" s="97"/>
      <c r="E53" s="97"/>
      <c r="F53" s="98"/>
    </row>
    <row r="54" spans="1:8" ht="21" x14ac:dyDescent="0.4">
      <c r="A54" s="11" t="s">
        <v>43</v>
      </c>
      <c r="B54" s="12">
        <v>6</v>
      </c>
      <c r="C54" s="29">
        <f>B54*100/B86</f>
        <v>5.6074766355140184</v>
      </c>
      <c r="D54" s="13">
        <v>510000</v>
      </c>
      <c r="E54" s="29">
        <f>D54*100/D86</f>
        <v>3.1657984516141848</v>
      </c>
      <c r="F54" s="15" t="s">
        <v>44</v>
      </c>
    </row>
    <row r="55" spans="1:8" ht="21" x14ac:dyDescent="0.4">
      <c r="A55" s="11" t="s">
        <v>37</v>
      </c>
      <c r="B55" s="12">
        <v>7</v>
      </c>
      <c r="C55" s="29">
        <f>B55*100/B86</f>
        <v>6.5420560747663554</v>
      </c>
      <c r="D55" s="13">
        <v>699100</v>
      </c>
      <c r="E55" s="29">
        <f>D55*100/D86</f>
        <v>4.3396268578891695</v>
      </c>
      <c r="F55" s="15" t="s">
        <v>44</v>
      </c>
    </row>
    <row r="56" spans="1:8" ht="21" x14ac:dyDescent="0.4">
      <c r="A56" s="11" t="s">
        <v>19</v>
      </c>
      <c r="B56" s="12">
        <v>2</v>
      </c>
      <c r="C56" s="29">
        <f>B56*100/B86</f>
        <v>1.8691588785046729</v>
      </c>
      <c r="D56" s="13">
        <v>40000</v>
      </c>
      <c r="E56" s="29">
        <f>D56*100/D86</f>
        <v>0.24829791777366156</v>
      </c>
      <c r="F56" s="15" t="s">
        <v>20</v>
      </c>
    </row>
    <row r="57" spans="1:8" ht="21" x14ac:dyDescent="0.4">
      <c r="A57" s="11"/>
      <c r="B57" s="33"/>
      <c r="C57" s="29"/>
      <c r="D57" s="16"/>
      <c r="E57" s="29"/>
      <c r="F57" s="33"/>
    </row>
    <row r="58" spans="1:8" ht="21.6" thickBot="1" x14ac:dyDescent="0.45">
      <c r="A58" s="27" t="s">
        <v>21</v>
      </c>
      <c r="B58" s="28">
        <f>SUM(B54:B57)</f>
        <v>15</v>
      </c>
      <c r="C58" s="29">
        <f>B58*100/B86</f>
        <v>14.018691588785046</v>
      </c>
      <c r="D58" s="64">
        <f>SUM(D54:D57)</f>
        <v>1249100</v>
      </c>
      <c r="E58" s="29">
        <f>D58*100/D86</f>
        <v>7.7537232272770158</v>
      </c>
      <c r="F58" s="23"/>
      <c r="H58" s="1">
        <v>15</v>
      </c>
    </row>
    <row r="59" spans="1:8" ht="18.600000000000001" thickTop="1" x14ac:dyDescent="0.35">
      <c r="B59" s="40"/>
    </row>
    <row r="60" spans="1:8" x14ac:dyDescent="0.35">
      <c r="D60" s="32"/>
    </row>
    <row r="61" spans="1:8" x14ac:dyDescent="0.35">
      <c r="D61" s="32"/>
    </row>
    <row r="62" spans="1:8" x14ac:dyDescent="0.35">
      <c r="D62" s="32"/>
    </row>
    <row r="63" spans="1:8" x14ac:dyDescent="0.35">
      <c r="D63" s="32"/>
    </row>
    <row r="64" spans="1:8" x14ac:dyDescent="0.35">
      <c r="D64" s="32"/>
    </row>
    <row r="65" spans="1:9" x14ac:dyDescent="0.35">
      <c r="D65" s="32"/>
    </row>
    <row r="66" spans="1:9" x14ac:dyDescent="0.35">
      <c r="D66" s="32"/>
    </row>
    <row r="67" spans="1:9" x14ac:dyDescent="0.35">
      <c r="G67" s="31"/>
    </row>
    <row r="68" spans="1:9" ht="22.8" x14ac:dyDescent="0.4">
      <c r="A68" s="99" t="s">
        <v>0</v>
      </c>
      <c r="B68" s="99"/>
      <c r="C68" s="99"/>
      <c r="D68" s="99"/>
      <c r="E68" s="99"/>
      <c r="F68" s="99"/>
    </row>
    <row r="69" spans="1:9" ht="21" x14ac:dyDescent="0.4">
      <c r="A69" s="109" t="s">
        <v>52</v>
      </c>
      <c r="B69" s="109"/>
      <c r="C69" s="109"/>
      <c r="D69" s="109"/>
      <c r="E69" s="109"/>
      <c r="F69" s="109"/>
    </row>
    <row r="70" spans="1:9" ht="21" x14ac:dyDescent="0.4">
      <c r="A70" s="110" t="s">
        <v>1</v>
      </c>
      <c r="B70" s="110"/>
      <c r="C70" s="110"/>
      <c r="D70" s="110"/>
      <c r="E70" s="110"/>
      <c r="F70" s="110"/>
    </row>
    <row r="71" spans="1:9" ht="19.2" x14ac:dyDescent="0.35">
      <c r="A71" s="41"/>
      <c r="B71" s="42" t="s">
        <v>3</v>
      </c>
      <c r="C71" s="43" t="s">
        <v>4</v>
      </c>
      <c r="D71" s="42" t="s">
        <v>3</v>
      </c>
      <c r="E71" s="43" t="s">
        <v>4</v>
      </c>
      <c r="F71" s="42" t="s">
        <v>5</v>
      </c>
    </row>
    <row r="72" spans="1:9" ht="19.2" x14ac:dyDescent="0.35">
      <c r="A72" s="44" t="s">
        <v>6</v>
      </c>
      <c r="B72" s="45" t="s">
        <v>7</v>
      </c>
      <c r="C72" s="46" t="s">
        <v>8</v>
      </c>
      <c r="D72" s="45" t="s">
        <v>9</v>
      </c>
      <c r="E72" s="46" t="s">
        <v>10</v>
      </c>
      <c r="F72" s="45" t="s">
        <v>11</v>
      </c>
    </row>
    <row r="73" spans="1:9" ht="19.2" x14ac:dyDescent="0.35">
      <c r="A73" s="47"/>
      <c r="B73" s="48" t="s">
        <v>12</v>
      </c>
      <c r="C73" s="49" t="s">
        <v>13</v>
      </c>
      <c r="D73" s="48"/>
      <c r="E73" s="49" t="s">
        <v>13</v>
      </c>
      <c r="F73" s="48"/>
    </row>
    <row r="74" spans="1:9" ht="19.2" x14ac:dyDescent="0.35">
      <c r="A74" s="100" t="s">
        <v>45</v>
      </c>
      <c r="B74" s="101"/>
      <c r="C74" s="101"/>
      <c r="D74" s="101"/>
      <c r="E74" s="101"/>
      <c r="F74" s="102"/>
    </row>
    <row r="75" spans="1:9" ht="19.2" x14ac:dyDescent="0.35">
      <c r="A75" s="103" t="s">
        <v>46</v>
      </c>
      <c r="B75" s="104"/>
      <c r="C75" s="104"/>
      <c r="D75" s="104"/>
      <c r="E75" s="104"/>
      <c r="F75" s="105"/>
    </row>
    <row r="76" spans="1:9" ht="19.2" x14ac:dyDescent="0.35">
      <c r="A76" s="106" t="s">
        <v>47</v>
      </c>
      <c r="B76" s="107"/>
      <c r="C76" s="107"/>
      <c r="D76" s="107"/>
      <c r="E76" s="107"/>
      <c r="F76" s="108"/>
    </row>
    <row r="77" spans="1:9" ht="19.2" x14ac:dyDescent="0.35">
      <c r="A77" s="50" t="s">
        <v>30</v>
      </c>
      <c r="B77" s="51">
        <v>26</v>
      </c>
      <c r="C77" s="52">
        <f>B77*100/B86</f>
        <v>24.299065420560748</v>
      </c>
      <c r="D77" s="53">
        <v>1206000</v>
      </c>
      <c r="E77" s="52">
        <f>D77*100/D86</f>
        <v>7.4861822208758957</v>
      </c>
      <c r="F77" s="54" t="s">
        <v>26</v>
      </c>
      <c r="I77" s="32">
        <v>169800</v>
      </c>
    </row>
    <row r="78" spans="1:9" ht="19.2" x14ac:dyDescent="0.35">
      <c r="A78" s="50" t="s">
        <v>55</v>
      </c>
      <c r="B78" s="51">
        <v>3</v>
      </c>
      <c r="C78" s="52">
        <f>B78*100/B86</f>
        <v>2.8037383177570092</v>
      </c>
      <c r="D78" s="53">
        <v>40000</v>
      </c>
      <c r="E78" s="52">
        <f>D78*100/D86</f>
        <v>0.24829791777366156</v>
      </c>
      <c r="F78" s="54" t="s">
        <v>26</v>
      </c>
      <c r="I78" s="32">
        <v>87000</v>
      </c>
    </row>
    <row r="79" spans="1:9" ht="19.2" x14ac:dyDescent="0.35">
      <c r="A79" s="50" t="s">
        <v>53</v>
      </c>
      <c r="B79" s="51">
        <v>1</v>
      </c>
      <c r="C79" s="52">
        <f>B79*100/B86</f>
        <v>0.93457943925233644</v>
      </c>
      <c r="D79" s="53">
        <v>54000</v>
      </c>
      <c r="E79" s="52">
        <f>D79*100/D86</f>
        <v>0.3352021889944431</v>
      </c>
      <c r="F79" s="55" t="s">
        <v>20</v>
      </c>
      <c r="I79" s="32">
        <v>10000</v>
      </c>
    </row>
    <row r="80" spans="1:9" ht="19.2" x14ac:dyDescent="0.35">
      <c r="A80" s="50" t="s">
        <v>33</v>
      </c>
      <c r="B80" s="51">
        <v>3</v>
      </c>
      <c r="C80" s="52">
        <f>B80*100/B86</f>
        <v>2.8037383177570092</v>
      </c>
      <c r="D80" s="53">
        <v>65000</v>
      </c>
      <c r="E80" s="52">
        <f>D80*100/D86</f>
        <v>0.4034841163822</v>
      </c>
      <c r="F80" s="54" t="s">
        <v>34</v>
      </c>
      <c r="I80" s="32">
        <v>20000</v>
      </c>
    </row>
    <row r="81" spans="1:10" ht="19.2" x14ac:dyDescent="0.35">
      <c r="A81" s="50" t="s">
        <v>35</v>
      </c>
      <c r="B81" s="51">
        <v>4</v>
      </c>
      <c r="C81" s="52">
        <f>B81*100/B86</f>
        <v>3.7383177570093458</v>
      </c>
      <c r="D81" s="53">
        <v>48000</v>
      </c>
      <c r="E81" s="52">
        <f>D81*100/D86</f>
        <v>0.29795750132839388</v>
      </c>
      <c r="F81" s="55" t="s">
        <v>18</v>
      </c>
      <c r="I81" s="32">
        <v>9000</v>
      </c>
    </row>
    <row r="82" spans="1:10" ht="19.2" x14ac:dyDescent="0.35">
      <c r="A82" s="50" t="s">
        <v>48</v>
      </c>
      <c r="B82" s="51">
        <v>8</v>
      </c>
      <c r="C82" s="52">
        <f>B82*100/B86</f>
        <v>7.4766355140186915</v>
      </c>
      <c r="D82" s="53">
        <v>160000</v>
      </c>
      <c r="E82" s="52">
        <f>D82*100/D86</f>
        <v>0.99319167109464623</v>
      </c>
      <c r="F82" s="54" t="s">
        <v>44</v>
      </c>
      <c r="I82" s="32">
        <v>30000</v>
      </c>
    </row>
    <row r="83" spans="1:10" ht="19.2" x14ac:dyDescent="0.35">
      <c r="A83" s="50" t="s">
        <v>19</v>
      </c>
      <c r="B83" s="51">
        <v>5</v>
      </c>
      <c r="C83" s="52">
        <f>B83*100/B86</f>
        <v>4.6728971962616823</v>
      </c>
      <c r="D83" s="53">
        <v>60000</v>
      </c>
      <c r="E83" s="52">
        <f>D83*100/D86</f>
        <v>0.37244687666049231</v>
      </c>
      <c r="F83" s="15" t="s">
        <v>20</v>
      </c>
      <c r="I83" s="32">
        <v>4000</v>
      </c>
    </row>
    <row r="84" spans="1:10" ht="19.2" x14ac:dyDescent="0.35">
      <c r="A84" s="50" t="s">
        <v>39</v>
      </c>
      <c r="B84" s="51">
        <v>5</v>
      </c>
      <c r="C84" s="52">
        <f>B84*100/B86</f>
        <v>4.6728971962616823</v>
      </c>
      <c r="D84" s="53">
        <v>568300</v>
      </c>
      <c r="E84" s="52">
        <f>D84*100/D86</f>
        <v>3.5276926667692963</v>
      </c>
      <c r="F84" s="54" t="s">
        <v>26</v>
      </c>
      <c r="I84" s="32">
        <v>22000</v>
      </c>
    </row>
    <row r="85" spans="1:10" ht="19.2" x14ac:dyDescent="0.35">
      <c r="A85" s="56" t="s">
        <v>21</v>
      </c>
      <c r="B85" s="51">
        <f>SUM(B77:B84)</f>
        <v>55</v>
      </c>
      <c r="C85" s="52">
        <f>B85*100/B86</f>
        <v>51.401869158878505</v>
      </c>
      <c r="D85" s="53">
        <f>SUM(D77:D84)</f>
        <v>2201300</v>
      </c>
      <c r="E85" s="52">
        <f>D85*100/D86</f>
        <v>13.664455159879029</v>
      </c>
      <c r="F85" s="50"/>
      <c r="I85" s="32">
        <v>14000</v>
      </c>
    </row>
    <row r="86" spans="1:10" ht="21" x14ac:dyDescent="0.4">
      <c r="A86" s="27" t="s">
        <v>49</v>
      </c>
      <c r="B86" s="57">
        <f>B14+B20+B43+B58+B85</f>
        <v>107</v>
      </c>
      <c r="C86" s="58">
        <f>B86*100/B86</f>
        <v>100</v>
      </c>
      <c r="D86" s="59">
        <f>D14+D20+D43+D58+D85</f>
        <v>16109680</v>
      </c>
      <c r="E86" s="58">
        <f>D86*100/D86</f>
        <v>100</v>
      </c>
      <c r="F86" s="23"/>
      <c r="I86" s="32">
        <v>52000</v>
      </c>
    </row>
    <row r="87" spans="1:10" ht="22.8" x14ac:dyDescent="0.4">
      <c r="A87" s="60" t="s">
        <v>50</v>
      </c>
      <c r="C87" s="61"/>
      <c r="E87" s="61"/>
      <c r="I87" s="63">
        <v>20000</v>
      </c>
    </row>
    <row r="88" spans="1:10" ht="22.8" x14ac:dyDescent="0.4">
      <c r="A88" s="60" t="s">
        <v>56</v>
      </c>
      <c r="D88" s="62"/>
      <c r="I88" s="63">
        <v>15000</v>
      </c>
    </row>
    <row r="89" spans="1:10" ht="22.8" x14ac:dyDescent="0.4">
      <c r="A89" s="60"/>
      <c r="B89" s="62"/>
      <c r="D89" s="62"/>
      <c r="G89" s="31"/>
      <c r="I89" s="32">
        <f>SUM(I77:I88)</f>
        <v>452800</v>
      </c>
      <c r="J89" s="63">
        <f>D86+I89</f>
        <v>16562480</v>
      </c>
    </row>
    <row r="90" spans="1:10" x14ac:dyDescent="0.35">
      <c r="D90" s="63"/>
      <c r="I90" s="32">
        <v>16109680</v>
      </c>
    </row>
    <row r="91" spans="1:10" x14ac:dyDescent="0.35">
      <c r="B91" s="32"/>
      <c r="C91" s="32"/>
      <c r="D91" s="32"/>
      <c r="I91" s="32">
        <v>452800</v>
      </c>
    </row>
    <row r="92" spans="1:10" ht="18.600000000000001" thickBot="1" x14ac:dyDescent="0.4">
      <c r="B92" s="32"/>
      <c r="C92" s="32"/>
      <c r="D92" s="32"/>
      <c r="I92" s="143">
        <f>SUM(I90:I91)</f>
        <v>16562480</v>
      </c>
    </row>
    <row r="93" spans="1:10" ht="18.600000000000001" thickTop="1" x14ac:dyDescent="0.35">
      <c r="B93" s="32"/>
      <c r="C93" s="32"/>
      <c r="D93" s="32"/>
      <c r="I93" s="32"/>
    </row>
    <row r="94" spans="1:10" x14ac:dyDescent="0.35">
      <c r="B94" s="32"/>
      <c r="C94" s="32"/>
      <c r="D94" s="32"/>
      <c r="I94" s="32"/>
    </row>
    <row r="95" spans="1:10" x14ac:dyDescent="0.35">
      <c r="B95" s="32"/>
      <c r="C95" s="32"/>
      <c r="D95" s="32"/>
      <c r="I95" s="32"/>
    </row>
    <row r="96" spans="1:10" x14ac:dyDescent="0.35">
      <c r="B96" s="32"/>
      <c r="C96" s="32"/>
      <c r="D96" s="32"/>
      <c r="I96" s="32"/>
    </row>
    <row r="97" spans="2:4" x14ac:dyDescent="0.35">
      <c r="B97" s="32"/>
      <c r="C97" s="32"/>
      <c r="D97" s="32"/>
    </row>
    <row r="98" spans="2:4" x14ac:dyDescent="0.35">
      <c r="B98" s="32"/>
      <c r="C98" s="32"/>
      <c r="D98" s="32"/>
    </row>
    <row r="99" spans="2:4" x14ac:dyDescent="0.35">
      <c r="B99" s="32"/>
      <c r="C99" s="32"/>
      <c r="D99" s="32"/>
    </row>
    <row r="100" spans="2:4" x14ac:dyDescent="0.35">
      <c r="B100" s="32"/>
      <c r="C100" s="32"/>
      <c r="D100" s="32"/>
    </row>
    <row r="101" spans="2:4" x14ac:dyDescent="0.35">
      <c r="B101" s="32"/>
      <c r="C101" s="32"/>
      <c r="D101" s="32"/>
    </row>
    <row r="102" spans="2:4" x14ac:dyDescent="0.35">
      <c r="B102" s="32"/>
      <c r="D102" s="32"/>
    </row>
    <row r="103" spans="2:4" x14ac:dyDescent="0.35">
      <c r="B103" s="32"/>
      <c r="D103" s="32"/>
    </row>
    <row r="104" spans="2:4" x14ac:dyDescent="0.35">
      <c r="B104" s="32"/>
    </row>
    <row r="105" spans="2:4" x14ac:dyDescent="0.35">
      <c r="B105" s="32"/>
    </row>
    <row r="106" spans="2:4" x14ac:dyDescent="0.35">
      <c r="B106" s="32"/>
    </row>
    <row r="107" spans="2:4" x14ac:dyDescent="0.35">
      <c r="B107" s="32"/>
    </row>
    <row r="108" spans="2:4" x14ac:dyDescent="0.35">
      <c r="B108" s="32"/>
    </row>
    <row r="109" spans="2:4" x14ac:dyDescent="0.35">
      <c r="B109" s="63"/>
    </row>
  </sheetData>
  <mergeCells count="27">
    <mergeCell ref="A74:F74"/>
    <mergeCell ref="A75:F75"/>
    <mergeCell ref="A76:F76"/>
    <mergeCell ref="A51:F51"/>
    <mergeCell ref="A52:F52"/>
    <mergeCell ref="A53:F53"/>
    <mergeCell ref="A68:F68"/>
    <mergeCell ref="A69:F69"/>
    <mergeCell ref="A70:F70"/>
    <mergeCell ref="A47:F47"/>
    <mergeCell ref="A15:F15"/>
    <mergeCell ref="A16:F16"/>
    <mergeCell ref="A17:F17"/>
    <mergeCell ref="A23:F23"/>
    <mergeCell ref="A24:F24"/>
    <mergeCell ref="A25:F25"/>
    <mergeCell ref="A29:F29"/>
    <mergeCell ref="A30:F30"/>
    <mergeCell ref="A31:F31"/>
    <mergeCell ref="A45:F45"/>
    <mergeCell ref="A46:F46"/>
    <mergeCell ref="A10:F10"/>
    <mergeCell ref="A2:F2"/>
    <mergeCell ref="A3:F3"/>
    <mergeCell ref="A4:F4"/>
    <mergeCell ref="A8:F8"/>
    <mergeCell ref="A9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2019-10-09T07:13:56Z</cp:lastPrinted>
  <dcterms:created xsi:type="dcterms:W3CDTF">2015-06-05T18:19:34Z</dcterms:created>
  <dcterms:modified xsi:type="dcterms:W3CDTF">2019-10-09T07:46:35Z</dcterms:modified>
</cp:coreProperties>
</file>